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J34" i="1" l="1"/>
  <c r="J33" i="1"/>
  <c r="E29" i="1"/>
  <c r="D29" i="1"/>
  <c r="I27" i="1"/>
  <c r="J27" i="1" s="1"/>
  <c r="G28" i="1"/>
  <c r="I28" i="1" s="1"/>
  <c r="J28" i="1" s="1"/>
  <c r="G27" i="1"/>
  <c r="J29" i="1" l="1"/>
  <c r="I35" i="1"/>
  <c r="K33" i="1"/>
  <c r="M33" i="1" s="1"/>
  <c r="K34" i="1"/>
  <c r="M34" i="1" s="1"/>
  <c r="H34" i="1"/>
  <c r="H33" i="1"/>
  <c r="E35" i="1"/>
  <c r="D35" i="1"/>
  <c r="E22" i="1"/>
  <c r="F22" i="1"/>
  <c r="G22" i="1"/>
  <c r="H22" i="1"/>
  <c r="I22" i="1"/>
  <c r="D22" i="1"/>
  <c r="J21" i="1"/>
  <c r="K21" i="1"/>
  <c r="L21" i="1"/>
  <c r="M21" i="1"/>
  <c r="N21" i="1"/>
  <c r="O21" i="1"/>
  <c r="K20" i="1"/>
  <c r="L20" i="1"/>
  <c r="M20" i="1"/>
  <c r="N20" i="1"/>
  <c r="N22" i="1" s="1"/>
  <c r="O20" i="1"/>
  <c r="J20" i="1"/>
  <c r="M22" i="1" l="1"/>
  <c r="L22" i="1"/>
  <c r="J22" i="1"/>
  <c r="O22" i="1"/>
  <c r="K22" i="1"/>
  <c r="J35" i="1"/>
  <c r="M35" i="1"/>
  <c r="K35" i="1"/>
</calcChain>
</file>

<file path=xl/sharedStrings.xml><?xml version="1.0" encoding="utf-8"?>
<sst xmlns="http://schemas.openxmlformats.org/spreadsheetml/2006/main" count="64" uniqueCount="46">
  <si>
    <t>UNITATEA SANITARA CU PATURI</t>
  </si>
  <si>
    <t>ANEXA.9</t>
  </si>
  <si>
    <r>
      <t xml:space="preserve">1. ANUL 2023-SEMESTRUL II --Suma pentru </t>
    </r>
    <r>
      <rPr>
        <b/>
        <u/>
        <sz val="12"/>
        <color indexed="17"/>
        <rFont val="Georgia"/>
        <family val="1"/>
        <charset val="238"/>
      </rPr>
      <t>spitalele de cronici</t>
    </r>
    <r>
      <rPr>
        <u/>
        <sz val="12"/>
        <color indexed="17"/>
        <rFont val="Georgia"/>
        <family val="1"/>
        <charset val="238"/>
      </rPr>
      <t xml:space="preserve"> precum şi pentru secţiile şi compartimentele de cronici, (prevăzute ca structuri distincte în structura spitalului aprobată/avizată de Ministerul Sănătătii) din alte spitale</t>
    </r>
  </si>
  <si>
    <r>
      <t xml:space="preserve">    </t>
    </r>
    <r>
      <rPr>
        <b/>
        <sz val="12"/>
        <color theme="1"/>
        <rFont val="Times New Roman"/>
        <family val="1"/>
      </rPr>
      <t>b) suma pentru spitalele de boli cronice precum şi pentru secţiile şi compartimentele de cronici (prevăzute ca structuri distincte în structura spitalului aprobată/avizată de</t>
    </r>
    <r>
      <rPr>
        <sz val="12"/>
        <color theme="1"/>
        <rFont val="Times New Roman"/>
        <family val="1"/>
      </rPr>
      <t xml:space="preserve"> Ministerul Sănătăţii) din alte spitale, care se stabileşte astfel:</t>
    </r>
  </si>
  <si>
    <r>
      <t xml:space="preserve">    </t>
    </r>
    <r>
      <rPr>
        <sz val="12"/>
        <color theme="1"/>
        <rFont val="Times New Roman"/>
        <family val="1"/>
      </rPr>
      <t>număr de cazuri externate x durata de spitalizare prevăzută în anexa nr. 25 la ordin sau, după caz, durata efectiv realizată x tariful pe zi de spitalizare</t>
    </r>
  </si>
  <si>
    <t xml:space="preserve">    1. Numărul de cazuri externate</t>
  </si>
  <si>
    <t xml:space="preserve">    Numărul de cazuri externate pe spitale/secţii/compartimente se negociază în funcţie de:</t>
  </si>
  <si>
    <t xml:space="preserve">    1.1. media cazurilor externate în ultimii 5 ani la nivelul spitalului (ţinându-se cont de modificările de structură aprobate/avizate de Ministerul Sănătăţii, după caz) şi al judeţului;</t>
  </si>
  <si>
    <r>
      <t xml:space="preserve">    </t>
    </r>
    <r>
      <rPr>
        <sz val="12"/>
        <color theme="1"/>
        <rFont val="Times New Roman"/>
        <family val="1"/>
      </rPr>
      <t>1.2. cazurile estimate a fi externate pe spital şi pe secţie în anul în curs, în funcţie de numărul de paturi contractabile, indicele mediu de utilizare a paturilor la nivel naţional pentru secţii/compartimente de cronici şi de durata de spitalizare prevăzută în anexa nr. 25 la ordin sau, după caz, durata de spitalizare efectiv realizată în anul anterior, pentru secţiile/compartimentele unde aceasta a fost mai mică decât cea prevăzută în anexa nr. 25 la ordin, dar nu mai mică de 75% faţă de aceasta, cu respectarea prevederilor art. 4 alin. (1), după caz.</t>
    </r>
  </si>
  <si>
    <t xml:space="preserve">    Numărul anual de cazuri externate negociat se defalcă pe trimestre. La stabilirea numărului de cazuri externate contractate pe spital/secţie/compartiment se ţine seama de modul de realizare a indicatorilor calitativi din anul precedent; în acest scop, spitalele vor ţine evidenţa acestor indicatori.</t>
  </si>
  <si>
    <t xml:space="preserve">    Numărul de cazuri externate, obţinut în condiţiile prevăzute mai sus, se poate diminua prin negociere între furnizori şi casele de asigurări de sănătate.</t>
  </si>
  <si>
    <t xml:space="preserve">    2. Durata de spitalizare pe secţii este valabilă pentru toate categoriile de spitale şi este prevăzută în anexa nr. 25 la ordin.</t>
  </si>
  <si>
    <t xml:space="preserve">    Pentru secţiile/spitalele cu internări obligatorii pentru bolnavii aflaţi sub incidenţa art. 109, art. 110, art. 124 şi art. 125 din Legea nr. 286/2009 privind Codul penal, cu modificările şi completările ulterioare şi cele dispuse prin ordonanţa procurorului pe timpul judecării sau urmăririi penale, pentru bolnavii care necesită asistenţă medicală spitalicească de lungă durată (ani), precum şi pentru secţiile/compartimentele de neonatologie - prematuri din maternităţile de gradul II şi III, psihiatrie cronici şi pneumoftiziologie adulţi şi copii se ia în considerare durata de spitalizare efectiv realizată în anul anterior.</t>
  </si>
  <si>
    <t xml:space="preserve">    3. Tarifele pe zi de spitalizare sunt cele prevăzute în anexa nr. 23 C la ordin.</t>
  </si>
  <si>
    <t>MODALITATEA DE CALCUL:</t>
  </si>
  <si>
    <t>NR.CRT</t>
  </si>
  <si>
    <t>SECTIE</t>
  </si>
  <si>
    <t>COD SECTIE</t>
  </si>
  <si>
    <t>ISTORIC CAZURI REZOLVATE - NUMAR CAZURI EXTERNATE</t>
  </si>
  <si>
    <t>TOTAL</t>
  </si>
  <si>
    <t>MEDICINA FIZICA SI RECUPERARE</t>
  </si>
  <si>
    <t>NEONATOLOGIE PREMATURI</t>
  </si>
  <si>
    <t>SEM.I 2023</t>
  </si>
  <si>
    <t>ISTORIC CAZURI REZOLVATE - NUMAR CAZURI EXTERNATE-MEDIE LUNARA</t>
  </si>
  <si>
    <t>NUMAR PATURI STRUCTURA</t>
  </si>
  <si>
    <t>NUMAR PATURI CONTRACTATE</t>
  </si>
  <si>
    <t>Iupat</t>
  </si>
  <si>
    <t>DMS (ANEXA 25)</t>
  </si>
  <si>
    <t>CAZURI POSIBIL DE CONTRACTAT LUNAR</t>
  </si>
  <si>
    <t>CAZURI POSIBIL DE CONTRACTAT LUNAR ROTUNJIT</t>
  </si>
  <si>
    <t>CAZURI PROPUSE DE SPITAL A FI CONTRACTATE LUNAR</t>
  </si>
  <si>
    <t>NUMR ZILE DE SPITALIZARE PROPUSE A FI CONTRACTATE LUNAR</t>
  </si>
  <si>
    <t>TARIF/ZI DE SPITALIZARE - ANEXA 23C</t>
  </si>
  <si>
    <t>TOTAL SUMA PROPUSA A FI CONTRACTATA LUNAR</t>
  </si>
  <si>
    <t>Răspundem de realitatea si exactitatea datelor.</t>
  </si>
  <si>
    <t>MANAGER,</t>
  </si>
  <si>
    <t>DIRECTOR MEDICAL,</t>
  </si>
  <si>
    <t>DIRECTOR FINANCIAR CONTABILITATE,</t>
  </si>
  <si>
    <t>1, ISTORIC CAZURI REZOLVATE - CRONICI</t>
  </si>
  <si>
    <t>2, PROPUNERE CAZURI DE CONTRACTAT LUNA SEMESTRUL II 2023</t>
  </si>
  <si>
    <t>DMS REALIZAT AN 2022</t>
  </si>
  <si>
    <t>DMS - NEGOCIERE CAZURI CONTRACTATE SEM.II</t>
  </si>
  <si>
    <t>NUMAR MAX POSIBIL DE CONTRACT CF NORMELOR</t>
  </si>
  <si>
    <t>NUMAR CAZURI PROPPUSE A FI CONTRACTATE IN LUNAR IN LIMITA NR. MAX DE CAZURI</t>
  </si>
  <si>
    <t>DE COMPLETAT</t>
  </si>
  <si>
    <t xml:space="preserve">3, PROPUNERE SUME CONTRACTATE SEMESTRUL II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</si>
</sst>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theme="1"/>
      <name val="Calibri"/>
      <family val="2"/>
      <scheme val="minor"/>
    </font>
    <font>
      <b/>
      <sz val="11"/>
      <color theme="1"/>
      <name val="Calibri"/>
      <family val="2"/>
      <scheme val="minor"/>
    </font>
    <font>
      <u/>
      <sz val="12"/>
      <color indexed="17"/>
      <name val="Georgia"/>
      <family val="1"/>
      <charset val="238"/>
    </font>
    <font>
      <b/>
      <u/>
      <sz val="12"/>
      <color indexed="17"/>
      <name val="Georgia"/>
      <family val="1"/>
      <charset val="238"/>
    </font>
    <font>
      <b/>
      <i/>
      <sz val="12"/>
      <color theme="1"/>
      <name val="Times New Roman"/>
      <family val="1"/>
    </font>
    <font>
      <b/>
      <sz val="12"/>
      <color theme="1"/>
      <name val="Times New Roman"/>
      <family val="1"/>
    </font>
    <font>
      <sz val="12"/>
      <color theme="1"/>
      <name val="Times New Roman"/>
      <family val="1"/>
    </font>
    <font>
      <i/>
      <sz val="12"/>
      <color theme="1"/>
      <name val="Times New Roman"/>
      <family val="1"/>
    </font>
    <font>
      <sz val="8"/>
      <color theme="1"/>
      <name val="Calibri"/>
      <family val="2"/>
      <scheme val="minor"/>
    </font>
    <font>
      <b/>
      <sz val="10"/>
      <name val="Palatino Linotype"/>
      <family val="1"/>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3" fillId="0" borderId="0" xfId="0" applyFont="1" applyBorder="1" applyAlignment="1">
      <alignment horizontal="center" wrapText="1"/>
    </xf>
    <xf numFmtId="0" fontId="5" fillId="0" borderId="1" xfId="0" applyFont="1" applyBorder="1" applyAlignment="1">
      <alignment horizontal="justify" vertical="center" wrapText="1"/>
    </xf>
    <xf numFmtId="0" fontId="0" fillId="0" borderId="2" xfId="0" applyBorder="1" applyAlignment="1">
      <alignment wrapText="1"/>
    </xf>
    <xf numFmtId="0" fontId="0" fillId="0" borderId="3" xfId="0" applyBorder="1" applyAlignment="1">
      <alignment wrapText="1"/>
    </xf>
    <xf numFmtId="0" fontId="8" fillId="0" borderId="4" xfId="0" applyFont="1" applyBorder="1" applyAlignment="1">
      <alignment horizontal="justify" vertical="center" wrapText="1"/>
    </xf>
    <xf numFmtId="0" fontId="0" fillId="0" borderId="0" xfId="0" applyBorder="1" applyAlignment="1">
      <alignment wrapText="1"/>
    </xf>
    <xf numFmtId="0" fontId="0" fillId="0" borderId="5" xfId="0" applyBorder="1" applyAlignment="1">
      <alignment wrapText="1"/>
    </xf>
    <xf numFmtId="0" fontId="7" fillId="0" borderId="4" xfId="0" applyFont="1" applyBorder="1" applyAlignment="1">
      <alignment horizontal="justify" vertical="center" wrapText="1"/>
    </xf>
    <xf numFmtId="0" fontId="7" fillId="0" borderId="6" xfId="0" applyFont="1" applyBorder="1" applyAlignment="1">
      <alignment horizontal="justify" vertical="center"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9" xfId="0" applyBorder="1" applyAlignment="1">
      <alignment wrapText="1"/>
    </xf>
    <xf numFmtId="0" fontId="0" fillId="0" borderId="11" xfId="0" applyBorder="1"/>
    <xf numFmtId="0" fontId="0" fillId="0" borderId="13" xfId="0" applyBorder="1"/>
    <xf numFmtId="0" fontId="0" fillId="0" borderId="12" xfId="0" applyBorder="1"/>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2" borderId="9" xfId="0" applyFill="1" applyBorder="1"/>
    <xf numFmtId="0" fontId="0" fillId="0" borderId="24" xfId="0" applyBorder="1"/>
    <xf numFmtId="0" fontId="0" fillId="0" borderId="14" xfId="0" applyBorder="1"/>
    <xf numFmtId="0" fontId="0" fillId="0" borderId="15" xfId="0" applyBorder="1"/>
    <xf numFmtId="0" fontId="0" fillId="0" borderId="16" xfId="0" applyBorder="1"/>
    <xf numFmtId="0" fontId="0" fillId="0" borderId="0" xfId="0" applyFill="1" applyBorder="1"/>
    <xf numFmtId="0" fontId="0" fillId="0" borderId="0" xfId="0" applyFill="1" applyBorder="1" applyAlignment="1">
      <alignment wrapText="1"/>
    </xf>
    <xf numFmtId="0" fontId="9" fillId="0" borderId="0" xfId="0" applyFont="1" applyFill="1" applyBorder="1" applyAlignment="1">
      <alignment wrapText="1"/>
    </xf>
    <xf numFmtId="0" fontId="0" fillId="0" borderId="25" xfId="0" applyBorder="1"/>
    <xf numFmtId="0" fontId="9" fillId="0" borderId="9" xfId="0" applyFont="1" applyFill="1" applyBorder="1" applyAlignment="1">
      <alignment wrapText="1"/>
    </xf>
    <xf numFmtId="0" fontId="9" fillId="0" borderId="15" xfId="0" applyFont="1" applyFill="1" applyBorder="1" applyAlignment="1">
      <alignment wrapText="1"/>
    </xf>
    <xf numFmtId="0" fontId="9" fillId="0" borderId="16" xfId="0" applyFont="1" applyFill="1" applyBorder="1" applyAlignment="1">
      <alignment wrapText="1"/>
    </xf>
    <xf numFmtId="4" fontId="0" fillId="0" borderId="20" xfId="0" applyNumberFormat="1" applyBorder="1"/>
    <xf numFmtId="0" fontId="2" fillId="0" borderId="22" xfId="0" applyFont="1" applyBorder="1"/>
    <xf numFmtId="0" fontId="2" fillId="0" borderId="26" xfId="0" applyFont="1" applyBorder="1"/>
    <xf numFmtId="4" fontId="2" fillId="0" borderId="23" xfId="0" applyNumberFormat="1" applyFont="1" applyBorder="1"/>
    <xf numFmtId="0" fontId="2" fillId="0" borderId="27" xfId="0" applyFont="1" applyBorder="1" applyAlignment="1">
      <alignment horizontal="center" wrapText="1"/>
    </xf>
    <xf numFmtId="0" fontId="0" fillId="0" borderId="24" xfId="0" applyBorder="1" applyAlignment="1">
      <alignment horizontal="center" wrapText="1"/>
    </xf>
    <xf numFmtId="0" fontId="10" fillId="0" borderId="0" xfId="0" applyFont="1"/>
    <xf numFmtId="0" fontId="11" fillId="0" borderId="0" xfId="0" applyFont="1"/>
    <xf numFmtId="0" fontId="0" fillId="0" borderId="0" xfId="0" applyFill="1"/>
    <xf numFmtId="0" fontId="0" fillId="0" borderId="0" xfId="0" applyFill="1" applyBorder="1" applyAlignment="1"/>
    <xf numFmtId="0" fontId="2" fillId="0" borderId="9" xfId="0" applyFont="1" applyBorder="1"/>
    <xf numFmtId="0" fontId="9" fillId="2" borderId="9" xfId="0" applyFont="1" applyFill="1" applyBorder="1" applyAlignment="1">
      <alignment wrapText="1"/>
    </xf>
    <xf numFmtId="0" fontId="2" fillId="2" borderId="9" xfId="0" applyFont="1" applyFill="1" applyBorder="1"/>
    <xf numFmtId="0" fontId="9" fillId="2" borderId="0" xfId="0" applyFont="1"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topLeftCell="A7" workbookViewId="0">
      <selection activeCell="T28" sqref="T28"/>
    </sheetView>
  </sheetViews>
  <sheetFormatPr defaultRowHeight="15" x14ac:dyDescent="0.25"/>
  <cols>
    <col min="2" max="2" width="23.7109375" customWidth="1"/>
    <col min="3" max="3" width="11.5703125" customWidth="1"/>
    <col min="4" max="4" width="10.28515625" customWidth="1"/>
    <col min="5" max="5" width="10.7109375" customWidth="1"/>
    <col min="9" max="9" width="10.85546875" customWidth="1"/>
    <col min="13" max="13" width="11.5703125" customWidth="1"/>
    <col min="15" max="15" width="10.28515625" customWidth="1"/>
  </cols>
  <sheetData>
    <row r="1" spans="1:17" x14ac:dyDescent="0.25">
      <c r="A1" s="2" t="s">
        <v>0</v>
      </c>
    </row>
    <row r="2" spans="1:17" ht="21" x14ac:dyDescent="0.35">
      <c r="K2" s="1" t="s">
        <v>1</v>
      </c>
    </row>
    <row r="3" spans="1:17" ht="40.5" customHeight="1" x14ac:dyDescent="0.25">
      <c r="C3" s="3" t="s">
        <v>2</v>
      </c>
      <c r="D3" s="3"/>
      <c r="E3" s="3"/>
      <c r="F3" s="3"/>
      <c r="G3" s="3"/>
      <c r="H3" s="3"/>
      <c r="I3" s="3"/>
      <c r="J3" s="3"/>
      <c r="K3" s="3"/>
      <c r="L3" s="3"/>
      <c r="M3" s="3"/>
      <c r="N3" s="3"/>
      <c r="O3" s="3"/>
      <c r="P3" s="3"/>
    </row>
    <row r="4" spans="1:17" ht="15.75" thickBot="1" x14ac:dyDescent="0.3">
      <c r="B4" s="2" t="s">
        <v>14</v>
      </c>
    </row>
    <row r="5" spans="1:17" ht="34.5" customHeight="1" x14ac:dyDescent="0.25">
      <c r="B5" s="4" t="s">
        <v>3</v>
      </c>
      <c r="C5" s="5"/>
      <c r="D5" s="5"/>
      <c r="E5" s="5"/>
      <c r="F5" s="5"/>
      <c r="G5" s="5"/>
      <c r="H5" s="5"/>
      <c r="I5" s="5"/>
      <c r="J5" s="5"/>
      <c r="K5" s="5"/>
      <c r="L5" s="5"/>
      <c r="M5" s="5"/>
      <c r="N5" s="5"/>
      <c r="O5" s="5"/>
      <c r="P5" s="5"/>
      <c r="Q5" s="6"/>
    </row>
    <row r="6" spans="1:17" ht="25.5" customHeight="1" x14ac:dyDescent="0.25">
      <c r="B6" s="7" t="s">
        <v>4</v>
      </c>
      <c r="C6" s="8"/>
      <c r="D6" s="8"/>
      <c r="E6" s="8"/>
      <c r="F6" s="8"/>
      <c r="G6" s="8"/>
      <c r="H6" s="8"/>
      <c r="I6" s="8"/>
      <c r="J6" s="8"/>
      <c r="K6" s="8"/>
      <c r="L6" s="8"/>
      <c r="M6" s="8"/>
      <c r="N6" s="8"/>
      <c r="O6" s="8"/>
      <c r="P6" s="8"/>
      <c r="Q6" s="9"/>
    </row>
    <row r="7" spans="1:17" x14ac:dyDescent="0.25">
      <c r="B7" s="10" t="s">
        <v>5</v>
      </c>
      <c r="C7" s="8"/>
      <c r="D7" s="8"/>
      <c r="E7" s="8"/>
      <c r="F7" s="8"/>
      <c r="G7" s="8"/>
      <c r="H7" s="8"/>
      <c r="I7" s="8"/>
      <c r="J7" s="8"/>
      <c r="K7" s="8"/>
      <c r="L7" s="8"/>
      <c r="M7" s="8"/>
      <c r="N7" s="8"/>
      <c r="O7" s="8"/>
      <c r="P7" s="8"/>
      <c r="Q7" s="9"/>
    </row>
    <row r="8" spans="1:17" x14ac:dyDescent="0.25">
      <c r="B8" s="10" t="s">
        <v>6</v>
      </c>
      <c r="C8" s="8"/>
      <c r="D8" s="8"/>
      <c r="E8" s="8"/>
      <c r="F8" s="8"/>
      <c r="G8" s="8"/>
      <c r="H8" s="8"/>
      <c r="I8" s="8"/>
      <c r="J8" s="8"/>
      <c r="K8" s="8"/>
      <c r="L8" s="8"/>
      <c r="M8" s="8"/>
      <c r="N8" s="8"/>
      <c r="O8" s="8"/>
      <c r="P8" s="8"/>
      <c r="Q8" s="9"/>
    </row>
    <row r="9" spans="1:17" x14ac:dyDescent="0.25">
      <c r="B9" s="10" t="s">
        <v>7</v>
      </c>
      <c r="C9" s="8"/>
      <c r="D9" s="8"/>
      <c r="E9" s="8"/>
      <c r="F9" s="8"/>
      <c r="G9" s="8"/>
      <c r="H9" s="8"/>
      <c r="I9" s="8"/>
      <c r="J9" s="8"/>
      <c r="K9" s="8"/>
      <c r="L9" s="8"/>
      <c r="M9" s="8"/>
      <c r="N9" s="8"/>
      <c r="O9" s="8"/>
      <c r="P9" s="8"/>
      <c r="Q9" s="9"/>
    </row>
    <row r="10" spans="1:17" ht="57" customHeight="1" x14ac:dyDescent="0.25">
      <c r="B10" s="7" t="s">
        <v>8</v>
      </c>
      <c r="C10" s="8"/>
      <c r="D10" s="8"/>
      <c r="E10" s="8"/>
      <c r="F10" s="8"/>
      <c r="G10" s="8"/>
      <c r="H10" s="8"/>
      <c r="I10" s="8"/>
      <c r="J10" s="8"/>
      <c r="K10" s="8"/>
      <c r="L10" s="8"/>
      <c r="M10" s="8"/>
      <c r="N10" s="8"/>
      <c r="O10" s="8"/>
      <c r="P10" s="8"/>
      <c r="Q10" s="9"/>
    </row>
    <row r="11" spans="1:17" ht="32.25" customHeight="1" x14ac:dyDescent="0.25">
      <c r="B11" s="10" t="s">
        <v>9</v>
      </c>
      <c r="C11" s="8"/>
      <c r="D11" s="8"/>
      <c r="E11" s="8"/>
      <c r="F11" s="8"/>
      <c r="G11" s="8"/>
      <c r="H11" s="8"/>
      <c r="I11" s="8"/>
      <c r="J11" s="8"/>
      <c r="K11" s="8"/>
      <c r="L11" s="8"/>
      <c r="M11" s="8"/>
      <c r="N11" s="8"/>
      <c r="O11" s="8"/>
      <c r="P11" s="8"/>
      <c r="Q11" s="9"/>
    </row>
    <row r="12" spans="1:17" ht="25.5" customHeight="1" x14ac:dyDescent="0.25">
      <c r="B12" s="10" t="s">
        <v>10</v>
      </c>
      <c r="C12" s="8"/>
      <c r="D12" s="8"/>
      <c r="E12" s="8"/>
      <c r="F12" s="8"/>
      <c r="G12" s="8"/>
      <c r="H12" s="8"/>
      <c r="I12" s="8"/>
      <c r="J12" s="8"/>
      <c r="K12" s="8"/>
      <c r="L12" s="8"/>
      <c r="M12" s="8"/>
      <c r="N12" s="8"/>
      <c r="O12" s="8"/>
      <c r="P12" s="8"/>
      <c r="Q12" s="9"/>
    </row>
    <row r="13" spans="1:17" ht="23.25" customHeight="1" x14ac:dyDescent="0.25">
      <c r="B13" s="10" t="s">
        <v>11</v>
      </c>
      <c r="C13" s="8"/>
      <c r="D13" s="8"/>
      <c r="E13" s="8"/>
      <c r="F13" s="8"/>
      <c r="G13" s="8"/>
      <c r="H13" s="8"/>
      <c r="I13" s="8"/>
      <c r="J13" s="8"/>
      <c r="K13" s="8"/>
      <c r="L13" s="8"/>
      <c r="M13" s="8"/>
      <c r="N13" s="8"/>
      <c r="O13" s="8"/>
      <c r="P13" s="8"/>
      <c r="Q13" s="9"/>
    </row>
    <row r="14" spans="1:17" ht="32.25" customHeight="1" x14ac:dyDescent="0.25">
      <c r="B14" s="10" t="s">
        <v>12</v>
      </c>
      <c r="C14" s="8"/>
      <c r="D14" s="8"/>
      <c r="E14" s="8"/>
      <c r="F14" s="8"/>
      <c r="G14" s="8"/>
      <c r="H14" s="8"/>
      <c r="I14" s="8"/>
      <c r="J14" s="8"/>
      <c r="K14" s="8"/>
      <c r="L14" s="8"/>
      <c r="M14" s="8"/>
      <c r="N14" s="8"/>
      <c r="O14" s="8"/>
      <c r="P14" s="8"/>
      <c r="Q14" s="9"/>
    </row>
    <row r="15" spans="1:17" ht="25.5" customHeight="1" thickBot="1" x14ac:dyDescent="0.3">
      <c r="B15" s="11" t="s">
        <v>13</v>
      </c>
      <c r="C15" s="12"/>
      <c r="D15" s="12"/>
      <c r="E15" s="12"/>
      <c r="F15" s="12"/>
      <c r="G15" s="12"/>
      <c r="H15" s="12"/>
      <c r="I15" s="12"/>
      <c r="J15" s="12"/>
      <c r="K15" s="12"/>
      <c r="L15" s="12"/>
      <c r="M15" s="12"/>
      <c r="N15" s="12"/>
      <c r="O15" s="12"/>
      <c r="P15" s="12"/>
      <c r="Q15" s="13"/>
    </row>
    <row r="17" spans="1:17" ht="15.75" thickBot="1" x14ac:dyDescent="0.3">
      <c r="B17" s="49" t="s">
        <v>38</v>
      </c>
      <c r="P17" s="50"/>
      <c r="Q17" s="50"/>
    </row>
    <row r="18" spans="1:17" ht="33.75" customHeight="1" thickBot="1" x14ac:dyDescent="0.3">
      <c r="D18" s="20" t="s">
        <v>18</v>
      </c>
      <c r="E18" s="21"/>
      <c r="F18" s="21"/>
      <c r="G18" s="21"/>
      <c r="H18" s="21"/>
      <c r="I18" s="22"/>
      <c r="J18" s="20" t="s">
        <v>23</v>
      </c>
      <c r="K18" s="21"/>
      <c r="L18" s="21"/>
      <c r="M18" s="21"/>
      <c r="N18" s="21"/>
      <c r="O18" s="22"/>
      <c r="P18" s="51"/>
      <c r="Q18" s="51"/>
    </row>
    <row r="19" spans="1:17" x14ac:dyDescent="0.25">
      <c r="A19" s="32" t="s">
        <v>15</v>
      </c>
      <c r="B19" s="33" t="s">
        <v>16</v>
      </c>
      <c r="C19" s="34" t="s">
        <v>17</v>
      </c>
      <c r="D19" s="18">
        <v>2018</v>
      </c>
      <c r="E19" s="17">
        <v>2019</v>
      </c>
      <c r="F19" s="17">
        <v>2020</v>
      </c>
      <c r="G19" s="17">
        <v>2021</v>
      </c>
      <c r="H19" s="17">
        <v>2022</v>
      </c>
      <c r="I19" s="24" t="s">
        <v>22</v>
      </c>
      <c r="J19" s="23">
        <v>2018</v>
      </c>
      <c r="K19" s="17">
        <v>2019</v>
      </c>
      <c r="L19" s="17">
        <v>2020</v>
      </c>
      <c r="M19" s="17">
        <v>2021</v>
      </c>
      <c r="N19" s="17">
        <v>2022</v>
      </c>
      <c r="O19" s="24" t="s">
        <v>22</v>
      </c>
      <c r="P19" s="36"/>
      <c r="Q19" s="36"/>
    </row>
    <row r="20" spans="1:17" ht="30" x14ac:dyDescent="0.25">
      <c r="A20" s="25">
        <v>1</v>
      </c>
      <c r="B20" s="16" t="s">
        <v>20</v>
      </c>
      <c r="C20" s="26"/>
      <c r="D20" s="19"/>
      <c r="E20" s="14"/>
      <c r="F20" s="14"/>
      <c r="G20" s="14"/>
      <c r="H20" s="14"/>
      <c r="I20" s="26"/>
      <c r="J20" s="25">
        <f>SUM(D20/12)</f>
        <v>0</v>
      </c>
      <c r="K20" s="14">
        <f t="shared" ref="K20:O20" si="0">SUM(E20/12)</f>
        <v>0</v>
      </c>
      <c r="L20" s="14">
        <f t="shared" si="0"/>
        <v>0</v>
      </c>
      <c r="M20" s="14">
        <f t="shared" si="0"/>
        <v>0</v>
      </c>
      <c r="N20" s="14">
        <f t="shared" si="0"/>
        <v>0</v>
      </c>
      <c r="O20" s="26">
        <f t="shared" si="0"/>
        <v>0</v>
      </c>
      <c r="P20" s="35"/>
      <c r="Q20" s="35"/>
    </row>
    <row r="21" spans="1:17" ht="30" x14ac:dyDescent="0.25">
      <c r="A21" s="25">
        <v>2</v>
      </c>
      <c r="B21" s="16" t="s">
        <v>21</v>
      </c>
      <c r="C21" s="26"/>
      <c r="D21" s="19"/>
      <c r="E21" s="14"/>
      <c r="F21" s="14"/>
      <c r="G21" s="14"/>
      <c r="H21" s="14"/>
      <c r="I21" s="26"/>
      <c r="J21" s="25">
        <f>SUM(D21/12)</f>
        <v>0</v>
      </c>
      <c r="K21" s="14">
        <f t="shared" ref="K21" si="1">SUM(E21/12)</f>
        <v>0</v>
      </c>
      <c r="L21" s="14">
        <f t="shared" ref="L21" si="2">SUM(F21/12)</f>
        <v>0</v>
      </c>
      <c r="M21" s="14">
        <f t="shared" ref="M21" si="3">SUM(G21/12)</f>
        <v>0</v>
      </c>
      <c r="N21" s="14">
        <f t="shared" ref="N21" si="4">SUM(H21/12)</f>
        <v>0</v>
      </c>
      <c r="O21" s="26">
        <f t="shared" ref="O21" si="5">SUM(I21/12)</f>
        <v>0</v>
      </c>
      <c r="P21" s="35"/>
      <c r="Q21" s="35"/>
    </row>
    <row r="22" spans="1:17" ht="15.75" thickBot="1" x14ac:dyDescent="0.3">
      <c r="A22" s="27" t="s">
        <v>19</v>
      </c>
      <c r="B22" s="28"/>
      <c r="C22" s="29"/>
      <c r="D22" s="31">
        <f>SUM(D20:D21)</f>
        <v>0</v>
      </c>
      <c r="E22" s="28">
        <f t="shared" ref="E22:O22" si="6">SUM(E20:E21)</f>
        <v>0</v>
      </c>
      <c r="F22" s="28">
        <f t="shared" si="6"/>
        <v>0</v>
      </c>
      <c r="G22" s="28">
        <f t="shared" si="6"/>
        <v>0</v>
      </c>
      <c r="H22" s="28">
        <f t="shared" si="6"/>
        <v>0</v>
      </c>
      <c r="I22" s="29">
        <f t="shared" si="6"/>
        <v>0</v>
      </c>
      <c r="J22" s="27">
        <f t="shared" si="6"/>
        <v>0</v>
      </c>
      <c r="K22" s="28">
        <f t="shared" si="6"/>
        <v>0</v>
      </c>
      <c r="L22" s="28">
        <f t="shared" si="6"/>
        <v>0</v>
      </c>
      <c r="M22" s="28">
        <f t="shared" si="6"/>
        <v>0</v>
      </c>
      <c r="N22" s="28">
        <f t="shared" si="6"/>
        <v>0</v>
      </c>
      <c r="O22" s="29">
        <f t="shared" si="6"/>
        <v>0</v>
      </c>
      <c r="P22" s="35"/>
      <c r="Q22" s="35"/>
    </row>
    <row r="24" spans="1:17" x14ac:dyDescent="0.25">
      <c r="B24" s="2" t="s">
        <v>39</v>
      </c>
    </row>
    <row r="26" spans="1:17" ht="102" x14ac:dyDescent="0.25">
      <c r="A26" s="14" t="s">
        <v>15</v>
      </c>
      <c r="B26" s="14" t="s">
        <v>16</v>
      </c>
      <c r="C26" s="14" t="s">
        <v>17</v>
      </c>
      <c r="D26" s="39" t="s">
        <v>24</v>
      </c>
      <c r="E26" s="39" t="s">
        <v>25</v>
      </c>
      <c r="F26" s="39" t="s">
        <v>26</v>
      </c>
      <c r="G26" s="39" t="s">
        <v>27</v>
      </c>
      <c r="H26" s="53" t="s">
        <v>40</v>
      </c>
      <c r="I26" s="39" t="s">
        <v>41</v>
      </c>
      <c r="J26" s="39" t="s">
        <v>42</v>
      </c>
      <c r="K26" s="53" t="s">
        <v>43</v>
      </c>
    </row>
    <row r="27" spans="1:17" ht="30" x14ac:dyDescent="0.25">
      <c r="A27" s="14">
        <v>1</v>
      </c>
      <c r="B27" s="16" t="s">
        <v>20</v>
      </c>
      <c r="C27" s="14"/>
      <c r="D27" s="14">
        <v>18</v>
      </c>
      <c r="E27" s="14">
        <v>18</v>
      </c>
      <c r="F27" s="14">
        <v>320</v>
      </c>
      <c r="G27" s="14">
        <f>SUM(G33)</f>
        <v>11.17</v>
      </c>
      <c r="H27" s="30"/>
      <c r="I27" s="14">
        <f>MAX(H27,G27*75%)</f>
        <v>8.3774999999999995</v>
      </c>
      <c r="J27" s="14">
        <f>SUM(E27*F27/I27/12)</f>
        <v>57.296329453894366</v>
      </c>
      <c r="K27" s="30"/>
    </row>
    <row r="28" spans="1:17" ht="30" x14ac:dyDescent="0.25">
      <c r="A28" s="14">
        <v>2</v>
      </c>
      <c r="B28" s="16" t="s">
        <v>21</v>
      </c>
      <c r="C28" s="14"/>
      <c r="D28" s="14">
        <v>5</v>
      </c>
      <c r="E28" s="14">
        <v>5</v>
      </c>
      <c r="F28" s="14">
        <v>320</v>
      </c>
      <c r="G28" s="14">
        <f>SUM(G34)</f>
        <v>13.11</v>
      </c>
      <c r="H28" s="30"/>
      <c r="I28" s="14">
        <f>MAX(H28,G28*75%)</f>
        <v>9.8324999999999996</v>
      </c>
      <c r="J28" s="14">
        <f>SUM(E28*F28/I28/12)</f>
        <v>13.560471226375116</v>
      </c>
      <c r="K28" s="30"/>
    </row>
    <row r="29" spans="1:17" x14ac:dyDescent="0.25">
      <c r="A29" s="52" t="s">
        <v>19</v>
      </c>
      <c r="B29" s="52"/>
      <c r="C29" s="52"/>
      <c r="D29" s="52">
        <f>SUM(D27:D28)</f>
        <v>23</v>
      </c>
      <c r="E29" s="52">
        <f>SUM(E27:E28)</f>
        <v>23</v>
      </c>
      <c r="F29" s="52"/>
      <c r="G29" s="52"/>
      <c r="H29" s="54"/>
      <c r="I29" s="52"/>
      <c r="J29" s="52">
        <f>SUM(J27:J28)</f>
        <v>70.856800680269487</v>
      </c>
      <c r="K29" s="54"/>
    </row>
    <row r="30" spans="1:17" x14ac:dyDescent="0.25">
      <c r="H30" s="55" t="s">
        <v>44</v>
      </c>
      <c r="K30" s="55" t="s">
        <v>44</v>
      </c>
    </row>
    <row r="31" spans="1:17" ht="15.75" thickBot="1" x14ac:dyDescent="0.3">
      <c r="B31" s="2" t="s">
        <v>45</v>
      </c>
    </row>
    <row r="32" spans="1:17" ht="79.5" x14ac:dyDescent="0.25">
      <c r="A32" s="32" t="s">
        <v>15</v>
      </c>
      <c r="B32" s="33" t="s">
        <v>16</v>
      </c>
      <c r="C32" s="38" t="s">
        <v>17</v>
      </c>
      <c r="D32" s="40" t="s">
        <v>24</v>
      </c>
      <c r="E32" s="40" t="s">
        <v>25</v>
      </c>
      <c r="F32" s="40" t="s">
        <v>26</v>
      </c>
      <c r="G32" s="40" t="s">
        <v>27</v>
      </c>
      <c r="H32" s="40" t="s">
        <v>28</v>
      </c>
      <c r="I32" s="40" t="s">
        <v>29</v>
      </c>
      <c r="J32" s="40" t="s">
        <v>30</v>
      </c>
      <c r="K32" s="40" t="s">
        <v>31</v>
      </c>
      <c r="L32" s="40" t="s">
        <v>32</v>
      </c>
      <c r="M32" s="41" t="s">
        <v>33</v>
      </c>
      <c r="O32" s="37"/>
    </row>
    <row r="33" spans="1:13" ht="30" x14ac:dyDescent="0.25">
      <c r="A33" s="25">
        <v>1</v>
      </c>
      <c r="B33" s="16" t="s">
        <v>20</v>
      </c>
      <c r="C33" s="15"/>
      <c r="D33" s="14">
        <v>18</v>
      </c>
      <c r="E33" s="14">
        <v>18</v>
      </c>
      <c r="F33" s="14">
        <v>320</v>
      </c>
      <c r="G33" s="14">
        <v>11.17</v>
      </c>
      <c r="H33" s="14">
        <f>SUM(E33*F33/G33/12)</f>
        <v>42.972247090420773</v>
      </c>
      <c r="I33" s="14">
        <v>43</v>
      </c>
      <c r="J33" s="14">
        <f>SUM(K27)</f>
        <v>0</v>
      </c>
      <c r="K33" s="14">
        <f>SUM(J33*G33)</f>
        <v>0</v>
      </c>
      <c r="L33" s="14">
        <v>234.25</v>
      </c>
      <c r="M33" s="42">
        <f>SUM(K33*L33)</f>
        <v>0</v>
      </c>
    </row>
    <row r="34" spans="1:13" ht="30" x14ac:dyDescent="0.25">
      <c r="A34" s="25">
        <v>2</v>
      </c>
      <c r="B34" s="16" t="s">
        <v>21</v>
      </c>
      <c r="C34" s="15"/>
      <c r="D34" s="14">
        <v>5</v>
      </c>
      <c r="E34" s="14">
        <v>5</v>
      </c>
      <c r="F34" s="14">
        <v>320</v>
      </c>
      <c r="G34" s="14">
        <v>13.11</v>
      </c>
      <c r="H34" s="14">
        <f>SUM(E34*F34/G34/12)</f>
        <v>10.170353419781337</v>
      </c>
      <c r="I34" s="14">
        <v>11</v>
      </c>
      <c r="J34" s="14">
        <f>SUM(K28)</f>
        <v>0</v>
      </c>
      <c r="K34" s="14">
        <f>SUM(J34*G34)</f>
        <v>0</v>
      </c>
      <c r="L34" s="14">
        <v>664.11</v>
      </c>
      <c r="M34" s="42">
        <f>SUM(K34*L34)</f>
        <v>0</v>
      </c>
    </row>
    <row r="35" spans="1:13" ht="15.75" thickBot="1" x14ac:dyDescent="0.3">
      <c r="A35" s="46" t="s">
        <v>19</v>
      </c>
      <c r="B35" s="47"/>
      <c r="C35" s="44"/>
      <c r="D35" s="43">
        <f>SUM(D33:D34)</f>
        <v>23</v>
      </c>
      <c r="E35" s="43">
        <f>SUM(E33:E34)</f>
        <v>23</v>
      </c>
      <c r="F35" s="43"/>
      <c r="G35" s="43"/>
      <c r="H35" s="43"/>
      <c r="I35" s="43">
        <f>SUM(I33:I34)</f>
        <v>54</v>
      </c>
      <c r="J35" s="43">
        <f t="shared" ref="J35:K35" si="7">SUM(J33:J34)</f>
        <v>0</v>
      </c>
      <c r="K35" s="43">
        <f t="shared" si="7"/>
        <v>0</v>
      </c>
      <c r="L35" s="43"/>
      <c r="M35" s="45">
        <f>SUM(M33:M34)</f>
        <v>0</v>
      </c>
    </row>
    <row r="37" spans="1:13" ht="15.75" x14ac:dyDescent="0.3">
      <c r="B37" s="48"/>
      <c r="C37" s="48" t="s">
        <v>34</v>
      </c>
      <c r="D37" s="48"/>
      <c r="E37" s="48"/>
      <c r="F37" s="48"/>
      <c r="G37" s="48"/>
      <c r="H37" s="48"/>
      <c r="I37" s="48"/>
      <c r="J37" s="48"/>
      <c r="K37" s="48"/>
      <c r="L37" s="48"/>
    </row>
    <row r="38" spans="1:13" ht="15.75" x14ac:dyDescent="0.3">
      <c r="B38" s="48" t="s">
        <v>35</v>
      </c>
      <c r="C38" s="48"/>
      <c r="D38" s="48"/>
      <c r="E38" s="48" t="s">
        <v>36</v>
      </c>
      <c r="F38" s="48"/>
      <c r="G38" s="48"/>
      <c r="H38" s="48" t="s">
        <v>37</v>
      </c>
      <c r="I38" s="48"/>
      <c r="J38" s="48"/>
      <c r="K38" s="48"/>
      <c r="L38" s="48"/>
    </row>
  </sheetData>
  <mergeCells count="15">
    <mergeCell ref="D18:I18"/>
    <mergeCell ref="J18:O18"/>
    <mergeCell ref="A35:B35"/>
    <mergeCell ref="B10:Q10"/>
    <mergeCell ref="B11:Q11"/>
    <mergeCell ref="B12:Q12"/>
    <mergeCell ref="B13:Q13"/>
    <mergeCell ref="B14:Q14"/>
    <mergeCell ref="B15:Q15"/>
    <mergeCell ref="C3:P3"/>
    <mergeCell ref="B5:Q5"/>
    <mergeCell ref="B6:Q6"/>
    <mergeCell ref="B7:Q7"/>
    <mergeCell ref="B8:Q8"/>
    <mergeCell ref="B9:Q9"/>
  </mergeCells>
  <pageMargins left="0" right="0" top="0" bottom="0"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2023-06-07T10:41:21Z</dcterms:modified>
</cp:coreProperties>
</file>